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Danh sách thi\"/>
    </mc:Choice>
  </mc:AlternateContent>
  <bookViews>
    <workbookView xWindow="1110" yWindow="1110" windowWidth="17280" windowHeight="8880"/>
  </bookViews>
  <sheets>
    <sheet name="TĐ B1 &amp; CLC 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<sst xmlns="http://schemas.openxmlformats.org/spreadsheetml/2006/main" count="84" uniqueCount="76">
  <si>
    <t>TRƯỜNG ĐẠI HỌC NGOẠI NGỮ</t>
  </si>
  <si>
    <t xml:space="preserve"> KẾT QUẢ MÔN HỌC </t>
  </si>
  <si>
    <t>KHOA NGÔN NGỮ VĂN HÓA ĐỨC</t>
  </si>
  <si>
    <t xml:space="preserve">  Mã học phần:  FLF1508***</t>
  </si>
  <si>
    <t>TT</t>
  </si>
  <si>
    <t>MSV</t>
  </si>
  <si>
    <t>Họ và tên</t>
  </si>
  <si>
    <t>Ngày sinh</t>
  </si>
  <si>
    <t>Lớp</t>
  </si>
  <si>
    <t>Kết quả môn học</t>
  </si>
  <si>
    <t>Tiến độ 1 (20%)</t>
  </si>
  <si>
    <t>Tiến độ 2 (20%)</t>
  </si>
  <si>
    <t>Cuối kỳ (60%)</t>
  </si>
  <si>
    <t>Kết luận</t>
  </si>
  <si>
    <t>Khóa: QH.2020</t>
  </si>
  <si>
    <t xml:space="preserve"> HỌC KÌ 1- NĂM HỌC 2021-2022</t>
  </si>
  <si>
    <t>Phạm Thị Vân Anh</t>
  </si>
  <si>
    <t>Bùi Thị Minh Bảo</t>
  </si>
  <si>
    <t>Trần Hải Chi</t>
  </si>
  <si>
    <t>Đỗ Thị Thùy Dung</t>
  </si>
  <si>
    <t>Dương Trung Dũng</t>
  </si>
  <si>
    <t>Nguyễn Tiến Dũng</t>
  </si>
  <si>
    <t>Lê Thuỳ Dương</t>
  </si>
  <si>
    <t>Trương Thu Hiền</t>
  </si>
  <si>
    <t>Võ Thu Hiền</t>
  </si>
  <si>
    <t>Võ Khánh Huyền</t>
  </si>
  <si>
    <t>Lê Thị Vân Khánh</t>
  </si>
  <si>
    <t>Lương Thị Ngọc Lan</t>
  </si>
  <si>
    <t>Trịnh Văn Linh</t>
  </si>
  <si>
    <t>Hoàng Nhật Minh</t>
  </si>
  <si>
    <t>Nguyễn Như Quỳnh</t>
  </si>
  <si>
    <t>Nguyễn Phương Thảo</t>
  </si>
  <si>
    <t>Nguyễn Thủy Tiên</t>
  </si>
  <si>
    <t>Hoàng Anh Trà</t>
  </si>
  <si>
    <t>Phạm Vũ Anh Tùng</t>
  </si>
  <si>
    <t>17/03/2000</t>
  </si>
  <si>
    <t>29/09/2002</t>
  </si>
  <si>
    <t>29/07/2002</t>
  </si>
  <si>
    <t>30/03/2002</t>
  </si>
  <si>
    <t>19/01/2002</t>
  </si>
  <si>
    <t>22/11/2002</t>
  </si>
  <si>
    <t>28/05/2001</t>
  </si>
  <si>
    <t>20/07/2002</t>
  </si>
  <si>
    <t>28/08/2002</t>
  </si>
  <si>
    <t>25/08/2002</t>
  </si>
  <si>
    <t>17/04/2002</t>
  </si>
  <si>
    <t>23/08/2002</t>
  </si>
  <si>
    <t> QH2018.F1.E2.SP.CLC</t>
  </si>
  <si>
    <t> QH2020.F.1.E14.NN23</t>
  </si>
  <si>
    <t> QH2018.F1.E20.NNCLC</t>
  </si>
  <si>
    <t> QH2020.F.1.E21.SPCLC</t>
  </si>
  <si>
    <t> QH2020.F.1.E8.NN23</t>
  </si>
  <si>
    <t> QH2020.F.1.E10.NN23</t>
  </si>
  <si>
    <t> QH2020.F.1.E2.NN23</t>
  </si>
  <si>
    <t> QH2020.F.1.E7.NN23</t>
  </si>
  <si>
    <t> QH2019.F.1.E21.NN23</t>
  </si>
  <si>
    <t> QH2020.F.1.E3.NN23</t>
  </si>
  <si>
    <t> QH2020.F.1.E11.NN23</t>
  </si>
  <si>
    <t> QH2020.F.1.E13.NN23</t>
  </si>
  <si>
    <t>Danh sách gồm: 19 sinh viên</t>
  </si>
  <si>
    <t>Người nhập điểm: Trương Hoài Nam</t>
  </si>
  <si>
    <t>Người kiểm tra:</t>
  </si>
  <si>
    <t>TRƯỞNG KHOA</t>
  </si>
  <si>
    <t>XÁC NHẬN CỦA PHÒNG ĐÀO TẠO</t>
  </si>
  <si>
    <t>TL. HIỆU TRƯỞNG</t>
  </si>
  <si>
    <t>TRƯỞNG PHÒNG ĐÀO TẠO</t>
  </si>
  <si>
    <t>Hà Lê Kim Anh</t>
  </si>
  <si>
    <t>Tiếng Đức CLC 2.2</t>
  </si>
  <si>
    <t>Lê Thị Bích Thủy</t>
  </si>
  <si>
    <t>Hà Nội, ngày          tháng          năm 2022</t>
  </si>
  <si>
    <t>Phòng thi: 607 A2</t>
  </si>
  <si>
    <t>Hoàng Minh</t>
  </si>
  <si>
    <t>QH.2016 F1 E31</t>
  </si>
  <si>
    <t>Thi B1</t>
  </si>
  <si>
    <t>Đàm Thái Châu</t>
  </si>
  <si>
    <t>QH.2016.F1.E2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</si>
</sst>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1"/>
      <name val="Times New Roman"/>
      <family val="1"/>
      <charset val="163"/>
    </font>
    <font>
      <b/>
      <sz val="16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63"/>
    </font>
    <font>
      <sz val="9"/>
      <name val="Times New Roman"/>
      <family val="1"/>
    </font>
    <font>
      <sz val="10"/>
      <color indexed="8"/>
      <name val="Arial"/>
      <family val="2"/>
    </font>
    <font>
      <u/>
      <sz val="11"/>
      <color theme="1"/>
      <name val="Arial"/>
      <family val="2"/>
      <charset val="163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63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Fill="0" applyProtection="0"/>
  </cellStyleXfs>
  <cellXfs count="64">
    <xf numFmtId="0" fontId="0" fillId="0" borderId="0" xfId="0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165" fontId="13" fillId="0" borderId="2" xfId="2" applyNumberFormat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8" fillId="2" borderId="2" xfId="0" applyFont="1" applyFill="1" applyBorder="1"/>
    <xf numFmtId="14" fontId="18" fillId="2" borderId="2" xfId="0" applyNumberFormat="1" applyFont="1" applyFill="1" applyBorder="1" applyAlignment="1">
      <alignment horizontal="center"/>
    </xf>
    <xf numFmtId="0" fontId="19" fillId="2" borderId="2" xfId="0" applyFont="1" applyFill="1" applyBorder="1"/>
    <xf numFmtId="0" fontId="18" fillId="2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2" fillId="0" borderId="0" xfId="1" applyNumberFormat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indent="7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zoomScaleNormal="100" workbookViewId="0">
      <selection activeCell="O34" sqref="O34"/>
    </sheetView>
  </sheetViews>
  <sheetFormatPr defaultColWidth="8.875" defaultRowHeight="14.25" x14ac:dyDescent="0.2"/>
  <cols>
    <col min="1" max="1" width="5.125" customWidth="1"/>
    <col min="2" max="2" width="11.125" style="5" customWidth="1"/>
    <col min="3" max="3" width="18.625" customWidth="1"/>
    <col min="4" max="4" width="7.875" hidden="1" customWidth="1"/>
    <col min="5" max="5" width="13.875" customWidth="1"/>
    <col min="6" max="6" width="21.75" style="32" customWidth="1"/>
    <col min="7" max="7" width="11.5" customWidth="1"/>
    <col min="8" max="8" width="11.125" customWidth="1"/>
    <col min="9" max="9" width="9.375" customWidth="1"/>
    <col min="10" max="10" width="9.5" customWidth="1"/>
  </cols>
  <sheetData>
    <row r="2" spans="1:13" ht="20.25" x14ac:dyDescent="0.2">
      <c r="A2" s="44" t="s">
        <v>0</v>
      </c>
      <c r="B2" s="44"/>
      <c r="C2" s="44"/>
      <c r="D2" s="44"/>
      <c r="E2" s="45" t="s">
        <v>1</v>
      </c>
      <c r="F2" s="45"/>
      <c r="G2" s="45"/>
      <c r="H2" s="45"/>
      <c r="I2" s="45"/>
      <c r="J2" s="45"/>
    </row>
    <row r="3" spans="1:13" x14ac:dyDescent="0.2">
      <c r="A3" s="46" t="s">
        <v>2</v>
      </c>
      <c r="B3" s="46"/>
      <c r="C3" s="46"/>
      <c r="D3" s="46"/>
      <c r="E3" s="43" t="s">
        <v>15</v>
      </c>
      <c r="F3" s="43"/>
      <c r="G3" s="43"/>
      <c r="H3" s="43"/>
      <c r="I3" s="43"/>
      <c r="J3" s="43"/>
    </row>
    <row r="4" spans="1:13" ht="15.75" x14ac:dyDescent="0.2">
      <c r="A4" s="1"/>
      <c r="B4" s="1"/>
      <c r="C4" s="1"/>
      <c r="D4" s="1"/>
      <c r="E4" s="47" t="s">
        <v>67</v>
      </c>
      <c r="F4" s="47"/>
      <c r="G4" s="47"/>
      <c r="H4" s="47"/>
      <c r="I4" s="47"/>
      <c r="J4" s="47"/>
    </row>
    <row r="5" spans="1:13" ht="15.75" customHeight="1" x14ac:dyDescent="0.2">
      <c r="A5" s="42" t="s">
        <v>70</v>
      </c>
      <c r="B5" s="42"/>
      <c r="C5" s="42"/>
      <c r="D5" s="42"/>
      <c r="E5" s="2" t="s">
        <v>14</v>
      </c>
      <c r="F5" s="26"/>
      <c r="G5" s="3"/>
      <c r="H5" s="43" t="s">
        <v>3</v>
      </c>
      <c r="I5" s="43"/>
      <c r="J5" s="43"/>
    </row>
    <row r="6" spans="1:13" x14ac:dyDescent="0.2">
      <c r="A6" s="1"/>
      <c r="B6" s="1"/>
      <c r="C6" s="1"/>
      <c r="D6" s="1"/>
      <c r="F6" s="48"/>
      <c r="G6" s="48"/>
      <c r="H6" s="48"/>
      <c r="I6" s="48"/>
      <c r="J6" s="48"/>
    </row>
    <row r="7" spans="1:13" x14ac:dyDescent="0.2">
      <c r="A7" s="49" t="s">
        <v>4</v>
      </c>
      <c r="B7" s="51" t="s">
        <v>5</v>
      </c>
      <c r="C7" s="49" t="s">
        <v>6</v>
      </c>
      <c r="D7" s="49"/>
      <c r="E7" s="49" t="s">
        <v>7</v>
      </c>
      <c r="F7" s="53" t="s">
        <v>8</v>
      </c>
      <c r="G7" s="55" t="s">
        <v>9</v>
      </c>
      <c r="H7" s="56"/>
      <c r="I7" s="56"/>
      <c r="J7" s="57"/>
    </row>
    <row r="8" spans="1:13" ht="24" x14ac:dyDescent="0.2">
      <c r="A8" s="50"/>
      <c r="B8" s="52"/>
      <c r="C8" s="49"/>
      <c r="D8" s="49"/>
      <c r="E8" s="50"/>
      <c r="F8" s="54"/>
      <c r="G8" s="23" t="s">
        <v>10</v>
      </c>
      <c r="H8" s="23" t="s">
        <v>11</v>
      </c>
      <c r="I8" s="23" t="s">
        <v>12</v>
      </c>
      <c r="J8" s="23" t="s">
        <v>13</v>
      </c>
    </row>
    <row r="9" spans="1:13" ht="15" x14ac:dyDescent="0.2">
      <c r="A9" s="11">
        <v>1</v>
      </c>
      <c r="B9" s="17" t="str">
        <f>RIGHT("a18040149", LEN("a18040149")-1)</f>
        <v>18040149</v>
      </c>
      <c r="C9" s="59" t="s">
        <v>16</v>
      </c>
      <c r="D9" s="59"/>
      <c r="E9" s="17" t="s">
        <v>35</v>
      </c>
      <c r="F9" s="28" t="s">
        <v>47</v>
      </c>
      <c r="G9" s="22"/>
      <c r="H9" s="12"/>
      <c r="I9" s="13"/>
      <c r="J9" s="24"/>
    </row>
    <row r="10" spans="1:13" ht="15" x14ac:dyDescent="0.2">
      <c r="A10" s="11">
        <v>2</v>
      </c>
      <c r="B10" s="17" t="str">
        <f>RIGHT("a20040243", LEN("a20040243")-1)</f>
        <v>20040243</v>
      </c>
      <c r="C10" s="59" t="s">
        <v>17</v>
      </c>
      <c r="D10" s="59"/>
      <c r="E10" s="20">
        <v>37439</v>
      </c>
      <c r="F10" s="28" t="s">
        <v>48</v>
      </c>
      <c r="G10" s="22"/>
      <c r="H10" s="12"/>
      <c r="I10" s="13"/>
      <c r="J10" s="24"/>
    </row>
    <row r="11" spans="1:13" ht="15" x14ac:dyDescent="0.2">
      <c r="A11" s="11">
        <v>3</v>
      </c>
      <c r="B11" s="17" t="str">
        <f>RIGHT("a18040547", LEN("a18040547")-1)</f>
        <v>18040547</v>
      </c>
      <c r="C11" s="59" t="s">
        <v>18</v>
      </c>
      <c r="D11" s="59"/>
      <c r="E11" s="20">
        <v>36742</v>
      </c>
      <c r="F11" s="28" t="s">
        <v>49</v>
      </c>
      <c r="G11" s="22"/>
      <c r="H11" s="12"/>
      <c r="I11" s="13"/>
      <c r="J11" s="24"/>
    </row>
    <row r="12" spans="1:13" ht="15" x14ac:dyDescent="0.2">
      <c r="A12" s="11">
        <v>4</v>
      </c>
      <c r="B12" s="17" t="str">
        <f>RIGHT("a20040291", LEN("a20040291")-1)</f>
        <v>20040291</v>
      </c>
      <c r="C12" s="59" t="s">
        <v>19</v>
      </c>
      <c r="D12" s="59"/>
      <c r="E12" s="17" t="s">
        <v>36</v>
      </c>
      <c r="F12" s="28" t="s">
        <v>50</v>
      </c>
      <c r="G12" s="22"/>
      <c r="H12" s="12"/>
      <c r="I12" s="13"/>
      <c r="J12" s="24"/>
      <c r="M12" s="4"/>
    </row>
    <row r="13" spans="1:13" ht="15" x14ac:dyDescent="0.2">
      <c r="A13" s="11">
        <v>5</v>
      </c>
      <c r="B13" s="17" t="str">
        <f>RIGHT("a20040267", LEN("a20040267")-1)</f>
        <v>20040267</v>
      </c>
      <c r="C13" s="59" t="s">
        <v>20</v>
      </c>
      <c r="D13" s="59"/>
      <c r="E13" s="17" t="s">
        <v>37</v>
      </c>
      <c r="F13" s="28" t="s">
        <v>51</v>
      </c>
      <c r="G13" s="22"/>
      <c r="H13" s="12"/>
      <c r="I13" s="13"/>
      <c r="J13" s="24"/>
    </row>
    <row r="14" spans="1:13" ht="15" x14ac:dyDescent="0.2">
      <c r="A14" s="11">
        <v>6</v>
      </c>
      <c r="B14" s="17" t="str">
        <f>RIGHT("a20040269", LEN("a20040269")-1)</f>
        <v>20040269</v>
      </c>
      <c r="C14" s="59" t="s">
        <v>21</v>
      </c>
      <c r="D14" s="59"/>
      <c r="E14" s="17" t="s">
        <v>38</v>
      </c>
      <c r="F14" s="28" t="s">
        <v>52</v>
      </c>
      <c r="G14" s="22"/>
      <c r="H14" s="12"/>
      <c r="I14" s="13"/>
      <c r="J14" s="24"/>
    </row>
    <row r="15" spans="1:13" ht="15" x14ac:dyDescent="0.2">
      <c r="A15" s="11">
        <v>7</v>
      </c>
      <c r="B15" s="17" t="str">
        <f>RIGHT("a20040276", LEN("a20040276")-1)</f>
        <v>20040276</v>
      </c>
      <c r="C15" s="59" t="s">
        <v>22</v>
      </c>
      <c r="D15" s="59"/>
      <c r="E15" s="17" t="s">
        <v>39</v>
      </c>
      <c r="F15" s="28" t="s">
        <v>53</v>
      </c>
      <c r="G15" s="22"/>
      <c r="H15" s="12"/>
      <c r="I15" s="14"/>
      <c r="J15" s="24"/>
    </row>
    <row r="16" spans="1:13" ht="15" x14ac:dyDescent="0.2">
      <c r="A16" s="11">
        <v>8</v>
      </c>
      <c r="B16" s="17" t="str">
        <f>RIGHT("a18041613", LEN("a18041613")-1)</f>
        <v>18041613</v>
      </c>
      <c r="C16" s="59" t="s">
        <v>23</v>
      </c>
      <c r="D16" s="59"/>
      <c r="E16" s="20">
        <v>36808</v>
      </c>
      <c r="F16" s="28" t="s">
        <v>47</v>
      </c>
      <c r="G16" s="22"/>
      <c r="H16" s="12"/>
      <c r="I16" s="13"/>
      <c r="J16" s="24"/>
    </row>
    <row r="17" spans="1:10" ht="15" x14ac:dyDescent="0.2">
      <c r="A17" s="11">
        <v>9</v>
      </c>
      <c r="B17" s="17" t="str">
        <f>RIGHT("a20041416", LEN("a20041416")-1)</f>
        <v>20041416</v>
      </c>
      <c r="C17" s="59" t="s">
        <v>24</v>
      </c>
      <c r="D17" s="59"/>
      <c r="E17" s="17" t="s">
        <v>40</v>
      </c>
      <c r="F17" s="28" t="s">
        <v>48</v>
      </c>
      <c r="G17" s="22"/>
      <c r="H17" s="12"/>
      <c r="I17" s="14"/>
      <c r="J17" s="24"/>
    </row>
    <row r="18" spans="1:10" ht="15" x14ac:dyDescent="0.2">
      <c r="A18" s="11">
        <v>10</v>
      </c>
      <c r="B18" s="17" t="str">
        <f>RIGHT("a20041424", LEN("a20041424")-1)</f>
        <v>20041424</v>
      </c>
      <c r="C18" s="59" t="s">
        <v>25</v>
      </c>
      <c r="D18" s="59"/>
      <c r="E18" s="20">
        <v>37600</v>
      </c>
      <c r="F18" s="28" t="s">
        <v>54</v>
      </c>
      <c r="G18" s="22"/>
      <c r="H18" s="12"/>
      <c r="I18" s="13"/>
      <c r="J18" s="24"/>
    </row>
    <row r="19" spans="1:10" ht="15" x14ac:dyDescent="0.2">
      <c r="A19" s="11">
        <v>11</v>
      </c>
      <c r="B19" s="17" t="str">
        <f>RIGHT("a20040581", LEN("a20040581")-1)</f>
        <v>20040581</v>
      </c>
      <c r="C19" s="59" t="s">
        <v>26</v>
      </c>
      <c r="D19" s="59"/>
      <c r="E19" s="20">
        <v>37443</v>
      </c>
      <c r="F19" s="28" t="s">
        <v>50</v>
      </c>
      <c r="G19" s="22"/>
      <c r="H19" s="12"/>
      <c r="I19" s="13"/>
      <c r="J19" s="24"/>
    </row>
    <row r="20" spans="1:10" ht="15" x14ac:dyDescent="0.2">
      <c r="A20" s="11">
        <v>12</v>
      </c>
      <c r="B20" s="17" t="str">
        <f>RIGHT("a19040893", LEN("a19040893")-1)</f>
        <v>19040893</v>
      </c>
      <c r="C20" s="59" t="s">
        <v>27</v>
      </c>
      <c r="D20" s="59"/>
      <c r="E20" s="17" t="s">
        <v>41</v>
      </c>
      <c r="F20" s="28" t="s">
        <v>55</v>
      </c>
      <c r="G20" s="22"/>
      <c r="H20" s="12"/>
      <c r="I20" s="13"/>
      <c r="J20" s="24"/>
    </row>
    <row r="21" spans="1:10" ht="15" x14ac:dyDescent="0.2">
      <c r="A21" s="11">
        <v>13</v>
      </c>
      <c r="B21" s="17" t="str">
        <f>RIGHT("a20040373", LEN("a20040373")-1)</f>
        <v>20040373</v>
      </c>
      <c r="C21" s="59" t="s">
        <v>28</v>
      </c>
      <c r="D21" s="59"/>
      <c r="E21" s="20">
        <v>37601</v>
      </c>
      <c r="F21" s="28" t="s">
        <v>52</v>
      </c>
      <c r="G21" s="22"/>
      <c r="H21" s="12"/>
      <c r="I21" s="13"/>
      <c r="J21" s="24"/>
    </row>
    <row r="22" spans="1:10" ht="15" x14ac:dyDescent="0.2">
      <c r="A22" s="11">
        <v>14</v>
      </c>
      <c r="B22" s="17" t="str">
        <f>RIGHT("a20040781", LEN("a20040781")-1)</f>
        <v>20040781</v>
      </c>
      <c r="C22" s="59" t="s">
        <v>29</v>
      </c>
      <c r="D22" s="59"/>
      <c r="E22" s="17" t="s">
        <v>42</v>
      </c>
      <c r="F22" s="28" t="s">
        <v>56</v>
      </c>
      <c r="G22" s="22"/>
      <c r="H22" s="12"/>
      <c r="I22" s="13"/>
      <c r="J22" s="24"/>
    </row>
    <row r="23" spans="1:10" ht="15" x14ac:dyDescent="0.25">
      <c r="A23" s="15">
        <v>15</v>
      </c>
      <c r="B23" s="17" t="str">
        <f>RIGHT("a20041070", LEN("a20041070")-1)</f>
        <v>20041070</v>
      </c>
      <c r="C23" s="59" t="s">
        <v>30</v>
      </c>
      <c r="D23" s="59"/>
      <c r="E23" s="17" t="s">
        <v>43</v>
      </c>
      <c r="F23" s="28" t="s">
        <v>54</v>
      </c>
      <c r="G23" s="22"/>
      <c r="H23" s="16"/>
      <c r="I23" s="16"/>
      <c r="J23" s="16"/>
    </row>
    <row r="24" spans="1:10" ht="15" x14ac:dyDescent="0.2">
      <c r="A24" s="11">
        <v>16</v>
      </c>
      <c r="B24" s="17" t="str">
        <f>RIGHT("a20040462", LEN("a20040462")-1)</f>
        <v>20040462</v>
      </c>
      <c r="C24" s="59" t="s">
        <v>31</v>
      </c>
      <c r="D24" s="59"/>
      <c r="E24" s="17" t="s">
        <v>44</v>
      </c>
      <c r="F24" s="28" t="s">
        <v>54</v>
      </c>
      <c r="G24" s="22"/>
      <c r="H24" s="24"/>
      <c r="I24" s="24"/>
      <c r="J24" s="24"/>
    </row>
    <row r="25" spans="1:10" ht="15" x14ac:dyDescent="0.25">
      <c r="A25" s="11">
        <v>17</v>
      </c>
      <c r="B25" s="17" t="str">
        <f>RIGHT("a20041215", LEN("a20041215")-1)</f>
        <v>20041215</v>
      </c>
      <c r="C25" s="59" t="s">
        <v>32</v>
      </c>
      <c r="D25" s="59"/>
      <c r="E25" s="17" t="s">
        <v>45</v>
      </c>
      <c r="F25" s="28" t="s">
        <v>57</v>
      </c>
      <c r="G25" s="22"/>
      <c r="H25" s="16"/>
      <c r="I25" s="16"/>
      <c r="J25" s="25"/>
    </row>
    <row r="26" spans="1:10" ht="15" x14ac:dyDescent="0.2">
      <c r="A26" s="11">
        <v>18</v>
      </c>
      <c r="B26" s="18" t="str">
        <f>RIGHT("a20041462", LEN("a20041462")-1)</f>
        <v>20041462</v>
      </c>
      <c r="C26" s="59" t="s">
        <v>33</v>
      </c>
      <c r="D26" s="59"/>
      <c r="E26" s="18" t="s">
        <v>46</v>
      </c>
      <c r="F26" s="29" t="s">
        <v>58</v>
      </c>
      <c r="G26" s="22"/>
      <c r="H26" s="25"/>
      <c r="I26" s="25"/>
      <c r="J26" s="25"/>
    </row>
    <row r="27" spans="1:10" ht="15" x14ac:dyDescent="0.2">
      <c r="A27" s="11">
        <v>19</v>
      </c>
      <c r="B27" s="19" t="str">
        <f>RIGHT("a20041328", LEN("a20041328")-1)</f>
        <v>20041328</v>
      </c>
      <c r="C27" s="59" t="s">
        <v>34</v>
      </c>
      <c r="D27" s="59"/>
      <c r="E27" s="21">
        <v>37566</v>
      </c>
      <c r="F27" s="28" t="s">
        <v>48</v>
      </c>
      <c r="G27" s="22"/>
      <c r="H27" s="25"/>
      <c r="I27" s="25"/>
      <c r="J27" s="25"/>
    </row>
    <row r="28" spans="1:10" ht="15" x14ac:dyDescent="0.2">
      <c r="A28" s="11">
        <v>20</v>
      </c>
      <c r="B28" s="33">
        <v>16042824</v>
      </c>
      <c r="C28" s="28" t="s">
        <v>71</v>
      </c>
      <c r="D28" s="28"/>
      <c r="E28" s="21">
        <v>35946</v>
      </c>
      <c r="F28" s="28" t="s">
        <v>72</v>
      </c>
      <c r="G28" s="22"/>
      <c r="H28" s="25"/>
      <c r="I28" s="25"/>
      <c r="J28" s="25" t="s">
        <v>73</v>
      </c>
    </row>
    <row r="29" spans="1:10" ht="15" x14ac:dyDescent="0.2">
      <c r="A29" s="11">
        <v>21</v>
      </c>
      <c r="B29" s="37">
        <v>16040502</v>
      </c>
      <c r="C29" s="34" t="s">
        <v>74</v>
      </c>
      <c r="D29" s="35">
        <v>35798</v>
      </c>
      <c r="E29" s="35">
        <v>35798</v>
      </c>
      <c r="F29" s="36" t="s">
        <v>75</v>
      </c>
      <c r="G29" s="22"/>
      <c r="H29" s="25"/>
      <c r="I29" s="25"/>
      <c r="J29" s="25" t="s">
        <v>73</v>
      </c>
    </row>
    <row r="30" spans="1:10" x14ac:dyDescent="0.2">
      <c r="A30" s="58"/>
      <c r="B30" s="58"/>
      <c r="C30" s="58"/>
      <c r="D30" s="58"/>
      <c r="E30" s="7"/>
      <c r="F30" s="27"/>
      <c r="G30" s="58"/>
      <c r="H30" s="58"/>
      <c r="I30" s="58"/>
      <c r="J30" s="58"/>
    </row>
    <row r="31" spans="1:10" ht="14.25" customHeight="1" x14ac:dyDescent="0.2">
      <c r="A31" s="60" t="s">
        <v>59</v>
      </c>
      <c r="B31" s="61"/>
      <c r="C31" s="61"/>
      <c r="D31" s="61"/>
      <c r="E31" s="7"/>
      <c r="F31" s="30"/>
      <c r="G31" s="58"/>
      <c r="H31" s="58"/>
      <c r="I31" s="58"/>
      <c r="J31" s="58"/>
    </row>
    <row r="32" spans="1:10" x14ac:dyDescent="0.2">
      <c r="A32" s="60" t="s">
        <v>60</v>
      </c>
      <c r="B32" s="61"/>
      <c r="C32" s="61"/>
      <c r="D32" s="61"/>
      <c r="E32" s="7"/>
      <c r="F32" s="30"/>
      <c r="G32" s="40"/>
      <c r="H32" s="40"/>
      <c r="I32" s="40"/>
      <c r="J32" s="40"/>
    </row>
    <row r="33" spans="1:10" ht="15" x14ac:dyDescent="0.2">
      <c r="A33" s="60" t="s">
        <v>61</v>
      </c>
      <c r="B33" s="62"/>
      <c r="C33" s="62"/>
      <c r="D33" s="9"/>
      <c r="E33" s="9"/>
      <c r="F33" s="31"/>
      <c r="G33" s="40" t="s">
        <v>69</v>
      </c>
      <c r="H33" s="40"/>
      <c r="I33" s="40"/>
      <c r="J33" s="40"/>
    </row>
    <row r="34" spans="1:10" ht="15" x14ac:dyDescent="0.2">
      <c r="A34" s="8"/>
      <c r="B34" s="8"/>
      <c r="C34" s="9"/>
      <c r="D34" s="9"/>
      <c r="E34" s="9"/>
      <c r="F34" s="31"/>
      <c r="G34" s="10"/>
      <c r="H34" s="10"/>
      <c r="I34" s="10"/>
      <c r="J34" s="6"/>
    </row>
    <row r="35" spans="1:10" ht="15" x14ac:dyDescent="0.2">
      <c r="A35" s="8"/>
      <c r="B35" s="8"/>
      <c r="C35" s="9"/>
      <c r="D35" s="9"/>
      <c r="E35" s="9"/>
      <c r="F35" s="31"/>
      <c r="G35" s="40" t="s">
        <v>63</v>
      </c>
      <c r="H35" s="40"/>
      <c r="I35" s="40"/>
      <c r="J35" s="40"/>
    </row>
    <row r="36" spans="1:10" ht="15" x14ac:dyDescent="0.2">
      <c r="A36" s="8"/>
      <c r="B36" s="58" t="s">
        <v>62</v>
      </c>
      <c r="C36" s="63"/>
      <c r="D36" s="9"/>
      <c r="E36" s="9"/>
      <c r="F36" s="31"/>
      <c r="G36" s="40" t="s">
        <v>64</v>
      </c>
      <c r="H36" s="41"/>
      <c r="I36" s="41"/>
      <c r="J36" s="41"/>
    </row>
    <row r="37" spans="1:10" ht="15" x14ac:dyDescent="0.2">
      <c r="A37" s="58"/>
      <c r="B37" s="58"/>
      <c r="C37" s="58"/>
      <c r="D37" s="58"/>
      <c r="E37" s="7"/>
      <c r="F37" s="31"/>
      <c r="G37" s="40" t="s">
        <v>65</v>
      </c>
      <c r="H37" s="40"/>
      <c r="I37" s="40"/>
      <c r="J37" s="40"/>
    </row>
    <row r="41" spans="1:10" ht="15" x14ac:dyDescent="0.25">
      <c r="B41" s="38" t="s">
        <v>68</v>
      </c>
      <c r="C41" s="39"/>
      <c r="G41" s="38" t="s">
        <v>66</v>
      </c>
      <c r="H41" s="39"/>
      <c r="I41" s="39"/>
      <c r="J41" s="39"/>
    </row>
  </sheetData>
  <mergeCells count="48">
    <mergeCell ref="C23:D23"/>
    <mergeCell ref="C24:D24"/>
    <mergeCell ref="C25:D25"/>
    <mergeCell ref="C26:D26"/>
    <mergeCell ref="C27:D27"/>
    <mergeCell ref="A31:D31"/>
    <mergeCell ref="G31:J31"/>
    <mergeCell ref="A32:D32"/>
    <mergeCell ref="G32:J32"/>
    <mergeCell ref="A37:D37"/>
    <mergeCell ref="G37:J37"/>
    <mergeCell ref="A33:C33"/>
    <mergeCell ref="B36:C36"/>
    <mergeCell ref="A30:D30"/>
    <mergeCell ref="G30:J3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F6:J6"/>
    <mergeCell ref="A7:A8"/>
    <mergeCell ref="B7:B8"/>
    <mergeCell ref="C7:D8"/>
    <mergeCell ref="E7:E8"/>
    <mergeCell ref="F7:F8"/>
    <mergeCell ref="G7:J7"/>
    <mergeCell ref="A5:D5"/>
    <mergeCell ref="H5:J5"/>
    <mergeCell ref="A2:D2"/>
    <mergeCell ref="E2:J2"/>
    <mergeCell ref="A3:D3"/>
    <mergeCell ref="E3:J3"/>
    <mergeCell ref="E4:J4"/>
    <mergeCell ref="B41:C41"/>
    <mergeCell ref="G33:J33"/>
    <mergeCell ref="G35:J35"/>
    <mergeCell ref="G36:J36"/>
    <mergeCell ref="G41:J4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B1 &amp; CLC 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2020-11-10T23:35:11Z</dcterms:created>
  <dcterms:modified xsi:type="dcterms:W3CDTF">2022-04-20T09:57:09Z</dcterms:modified>
  <cp:category/>
  <cp:contentStatus/>
</cp:coreProperties>
</file>